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1" firstSheet="4" activeTab="4"/>
  </bookViews>
  <sheets>
    <sheet name="pakiet X" sheetId="1" r:id="rId1"/>
    <sheet name=" wartość IX " sheetId="2" r:id="rId2"/>
    <sheet name=" wartość VIII " sheetId="3" r:id="rId3"/>
    <sheet name="Wartość VI " sheetId="4" r:id="rId4"/>
    <sheet name="pakiet" sheetId="5" r:id="rId5"/>
  </sheets>
  <definedNames/>
  <calcPr fullCalcOnLoad="1"/>
</workbook>
</file>

<file path=xl/sharedStrings.xml><?xml version="1.0" encoding="utf-8"?>
<sst xmlns="http://schemas.openxmlformats.org/spreadsheetml/2006/main" count="278" uniqueCount="97">
  <si>
    <t>L.p.</t>
  </si>
  <si>
    <t>Nazwa artykułu</t>
  </si>
  <si>
    <t>J.m.</t>
  </si>
  <si>
    <t>Ilość</t>
  </si>
  <si>
    <t>VAT %</t>
  </si>
  <si>
    <t>Uwagi</t>
  </si>
  <si>
    <t>1.</t>
  </si>
  <si>
    <t>2.</t>
  </si>
  <si>
    <t>3.</t>
  </si>
  <si>
    <t xml:space="preserve"> </t>
  </si>
  <si>
    <t>A</t>
  </si>
  <si>
    <t>B</t>
  </si>
  <si>
    <t>C</t>
  </si>
  <si>
    <t>D</t>
  </si>
  <si>
    <t xml:space="preserve"> Kwota VAT</t>
  </si>
  <si>
    <t>E</t>
  </si>
  <si>
    <t>F</t>
  </si>
  <si>
    <t>Wartość netto stanowiąca iloczyn         A x B = C</t>
  </si>
  <si>
    <t>Wartość brutto stanowiąca sumę                         C + E = F</t>
  </si>
  <si>
    <t>szt.</t>
  </si>
  <si>
    <t>Cena netto za 1 sztukę</t>
  </si>
  <si>
    <t xml:space="preserve">WARTOŚĆ  SZACUNKOWA - endoproteza stawu kolanowego </t>
  </si>
  <si>
    <t xml:space="preserve">Endoproteza kłykciowa tylnie związana, modularna - trzyczęściowa (część udowa, część piszczelowa, wkładka stawowa) </t>
  </si>
  <si>
    <t>PAKIET  NR VI</t>
  </si>
  <si>
    <t xml:space="preserve">WARTOŚĆ  SZACUNKOWA - dynamiczny stabilizator biodrowy (system DHS) </t>
  </si>
  <si>
    <t>Śruba kompresyjna , L = 36 mm</t>
  </si>
  <si>
    <t>4.</t>
  </si>
  <si>
    <t xml:space="preserve">Komponent piszczelowy uniwersalny ze stopu tytanowego z możliwością dokręcenia przedłużki i klinów do każdej pierwotnej części piszczelowej, w co najmniej siedmiu rozmiarach.Możliwość łączenia rozmiarów  ( rozmiar w góre i rozmiar w dół ) </t>
  </si>
  <si>
    <t>Komponent udowy anatomiczny ( prawy i lewy) ze stopu kobaltowego z możliwością dokręcenia przedłużki i bloczków do każdej pierwotnej części udowej,  w co najmniej siedmiu rozmiarach.Możliwość łączenia rozmiarów  ( rozmiar w góre i rozmiar w dół )</t>
  </si>
  <si>
    <t xml:space="preserve">Wkładka stawowa polietylenowa mocowana zatrzaskowo na całym obwodzie z możliwością zastosowania specjalnej wkładki z dodatkową stabilizacją więzadeł pobocznych, zapewniających półzwiązanie endoprotezy. </t>
  </si>
  <si>
    <t xml:space="preserve">Cement kostny z  Gentamycyną 1 x 50 g. </t>
  </si>
  <si>
    <t>Śruba szyjkowa zespalająca gąbczasta     L = 70 - 120 mm</t>
  </si>
  <si>
    <t>Płytka ustalająca kąt 130 o; 135o; 140 o; 145 o; 150o Liczba otworów 2 - 12</t>
  </si>
  <si>
    <t>Płytka ustalająca DSK 95 o kąt liczba otworów od 8 do 14</t>
  </si>
  <si>
    <t>Śruba zespalająca L = 55 - 70 mm</t>
  </si>
  <si>
    <t xml:space="preserve">WARTOŚĆ  SZACUNKOWA - dynamiczny stabilizator kłykciowy  (system DSK) </t>
  </si>
  <si>
    <t xml:space="preserve">               15.750,00</t>
  </si>
  <si>
    <t>16.852,50</t>
  </si>
  <si>
    <t>PAKIET  NR  IX</t>
  </si>
  <si>
    <t xml:space="preserve">                5.250,00</t>
  </si>
  <si>
    <t xml:space="preserve">                 5.617,50</t>
  </si>
  <si>
    <t>PAKIET  NR  VIII</t>
  </si>
  <si>
    <t>Pakiet nr I - wartość szacunkowa</t>
  </si>
  <si>
    <t>Numer katalogowy</t>
  </si>
  <si>
    <t>Jednostka miary - szt.</t>
  </si>
  <si>
    <t xml:space="preserve">Cena jednostkowa netto  </t>
  </si>
  <si>
    <t>Wartość netto stanowiąca iloczyn                       A X B = C</t>
  </si>
  <si>
    <t>VAT%</t>
  </si>
  <si>
    <t>Kwota VAT</t>
  </si>
  <si>
    <t>Wartość brutto stanowiąca sumę                     C + E = F</t>
  </si>
  <si>
    <t>Nazwa handlowa i producent</t>
  </si>
  <si>
    <t>G</t>
  </si>
  <si>
    <t>Gwóźdź śródszpikowy piszczelowy:</t>
  </si>
  <si>
    <t>Wymagania:</t>
  </si>
  <si>
    <t xml:space="preserve">Gwóźdź piszczelowy pozwalający jednocześnie na użycie go jako gwóźdź kompresyjny lub rekonstrukcyjny. </t>
  </si>
  <si>
    <t>Przedmiot przetargu:</t>
  </si>
  <si>
    <t xml:space="preserve">Gwóźdż lity </t>
  </si>
  <si>
    <t>Gwóźdź kaniulowany</t>
  </si>
  <si>
    <t>Gwóźdź śródszpikowy udowy uniwersalny:</t>
  </si>
  <si>
    <t>Jeden uniwersalny gwóźdź przeznaczony do leczenia wszystkich złamań kości udowej (używany przy metodzie kompresyjnej, rekonstrukcyjnej lub wstecznej)</t>
  </si>
  <si>
    <t>Przy metodzie rekonstrukcyjnej blokowany w części bliższej 2 ryglami o średnicy ø6,5.</t>
  </si>
  <si>
    <t>Przy metodzie kompresyjnej blokowany w części bliższej w zależności od typu złamania ryglami o średnicy ø4,5 oraz dodatkowo ryglami o średnicy ø6,5 stabilizującymi.</t>
  </si>
  <si>
    <t>Przy metodzie wstecznej blokowany w części bliższej w zależności od typu złamania 2 ryglami lub zestawem blokującym o średnicy ø6,5. Zapewnia zastosowanie 2 dodatkowych rygli o średnicy ø4,5 przy wieloodłamowych złamaniach.</t>
  </si>
  <si>
    <t>W części dalszej blokowany ryglami o średnicy ø4,5.</t>
  </si>
  <si>
    <t>Gwóźdż lewy kaniulowany:</t>
  </si>
  <si>
    <t>o średnicy12mm-długości:300,320,340,360,380,400,420 mm</t>
  </si>
  <si>
    <t>gwóźdź prawy kaniulowany:</t>
  </si>
  <si>
    <t>o średnicy12mm-dł.:300,320,340,360,380,400,420 mm</t>
  </si>
  <si>
    <t>Komplet blokująco-zaślepiający:</t>
  </si>
  <si>
    <t xml:space="preserve"> śruby zaślepiające w rozmiarach  w zakresie  0 ÷ 25mm</t>
  </si>
  <si>
    <t>Gwóźdź śródszpikowy ramienny kompresyjny:</t>
  </si>
  <si>
    <t xml:space="preserve">Gwóźdź wraz z celownikiem ma zapewniać blokowanie w części bliższej zarówno przy standardowym kompresyjnym blokowaniu jak i skośnym kątowym wprowadzeniu wkręta blokującego w otwór kompresyjny zarówno z góry jak i z dołu z zachowaniem kompresji. </t>
  </si>
  <si>
    <t xml:space="preserve">Owalny kształt gwoździa w części bliższej ułatwiający wprowadzanie metodą retrograde. Kaniulowane śruby zaślepiające pozwalające na wydłużenie części bliższej gwoździa w przynajmniej 6 rozmiarach w zakresie 0÷25mm stopniowane co 5mm. </t>
  </si>
  <si>
    <t>Jeden wspólny celownik do gwoździ ramiennych zarówno rekonstrukcyjnych jak i kompresyjnych. System wykonany ze stali nierdzewnej, możliwość użycia tytanu/stopu tytanu.</t>
  </si>
  <si>
    <t xml:space="preserve">Komplet blokująco-zaślepiający: </t>
  </si>
  <si>
    <t>śruba  zaślepiająca w sześciu rozmiarach  w zakresie 0 ÷ 25mm</t>
  </si>
  <si>
    <r>
      <t>Kaniulowane śruby zaślepiające pozwalających na wydłużenie części bliższej gwoździa w przynajmniej 6 rozmiarach w zakresie 0</t>
    </r>
    <r>
      <rPr>
        <sz val="10"/>
        <rFont val="Arial"/>
        <family val="2"/>
      </rPr>
      <t>÷</t>
    </r>
    <r>
      <rPr>
        <sz val="10"/>
        <rFont val="Times New Roman"/>
        <family val="1"/>
      </rPr>
      <t>25mm stopniowane co 5mm. System wykonany ze stali nierdzewnej, możliwość użycia tytanu/stopu tytanu.</t>
    </r>
  </si>
  <si>
    <r>
      <t>Długość L=240</t>
    </r>
    <r>
      <rPr>
        <sz val="10"/>
        <rFont val="Arial"/>
        <family val="2"/>
      </rPr>
      <t>÷</t>
    </r>
    <r>
      <rPr>
        <sz val="10"/>
        <rFont val="Times New Roman"/>
        <family val="1"/>
      </rPr>
      <t>550mm (ze skokiem co 5mm) do długości 520mm pokryty celownikiem dalszym, średnica d=8</t>
    </r>
    <r>
      <rPr>
        <sz val="10"/>
        <rFont val="Arial"/>
        <family val="2"/>
      </rPr>
      <t>÷</t>
    </r>
    <r>
      <rPr>
        <sz val="10"/>
        <rFont val="Times New Roman"/>
        <family val="1"/>
      </rPr>
      <t xml:space="preserve">19mm ze skokiem (co 1mm), w wersji litej (z asymetrycznym końcem) i w wersji kaniulowanej. Wszystkie średnice gwoździ powinny mieć taką samą średnicę śrub ryglujących. Średnica części bliższej gwoździa dla średnic d=8÷9mm nie może być większa niż 10mm. Możliwość kompresji zarówno w części bliższej jak i w części  dalszej. W części bliższej co najmniej 5 otworów (w tym 2 gwintowane otwory rekonstrukcyjne oraz jeden dynamiczny) zapewniających opcje blokowania w przynajmniej trzech różnych płaszczyznach. W części dalszej posiadający min. 5 otworów (w tym co najmniej 1 kompresyjny) zapewniających co najmniej czteropłaszczyznową stabilizację, z bardzo niskim blokowaniem, usytuowanie środka pierwszego otworu dystalnego max. 5mm od końca gwoździa w przypadku gwoździ kaniulowanych i max. 9mm od końca gwoździa w przypadku gwoździ litych. W części bliższej ścięcie mające na celu ochronę więzadła właściwego rzepki. </t>
    </r>
  </si>
  <si>
    <t>Trójkątny przekrój poprzeczny gwoździ z części dalszej obejmujący również otwór kompresyjny w części bliższej, zapewniający obniżenie ciśnienia śródszpikowego w trakcie implantacji. W otworach rekonstrukcyjnych zapewniający stosowanie rygli zarówno o średnicy ø4,5 jak i ø5,0. Kaniulowane śruby zaślepiające pozwalające na wydłużenie części bliższej gwoździa w przynajmniej 6 rozmiarach w zakresie 0÷25mm stopniowane co 5mm. System wykonany ze stali nierdzewnej, możliwość użycia tytanu/stopu tytanu.</t>
  </si>
  <si>
    <r>
      <t>Długość L=240</t>
    </r>
    <r>
      <rPr>
        <sz val="10"/>
        <rFont val="Arial"/>
        <family val="2"/>
      </rPr>
      <t>÷</t>
    </r>
    <r>
      <rPr>
        <sz val="10"/>
        <rFont val="Times New Roman"/>
        <family val="1"/>
      </rPr>
      <t>600mm (ze skokiem co 5mm) do długości 520mm pokryty celownikiem dalszym, średnica d=8</t>
    </r>
    <r>
      <rPr>
        <sz val="10"/>
        <rFont val="Arial"/>
        <family val="2"/>
      </rPr>
      <t>÷</t>
    </r>
    <r>
      <rPr>
        <sz val="10"/>
        <rFont val="Times New Roman"/>
        <family val="1"/>
      </rPr>
      <t xml:space="preserve">19mm ze skokiem (co 1mm) w wersji litej i w wersji kaniulowanej, lewy i prawy. Wszystkie średnice gwoździ powinny mieć taką samą średnicę śrub ryglujących. Średnica części bliższej gwoździa dla średnic d=8÷13mm nie może być większa niż 13mm. W części dalszej posiadający min. 4 otwory w co najmniej 2 płaszczyznach (w tym co najmniej 1 dynamiczny), z niskim blokowaniem, usytuowanie środka pierwszego otworu dystalnego max. 5mm od końca gwoździa dla gwoździ kaniulowanych i 9mm od końca gwoździa dla gwoździ litych. W części bliższej posiadający szereg otworów zapewniających w zależności od potrzeb rekonstrukcyjne, kompresyjne lub wsteczne blokowanie gwoździa. </t>
    </r>
  </si>
  <si>
    <r>
      <t>Długość L=180</t>
    </r>
    <r>
      <rPr>
        <sz val="10"/>
        <rFont val="Arial"/>
        <family val="2"/>
      </rPr>
      <t>÷</t>
    </r>
    <r>
      <rPr>
        <sz val="10"/>
        <rFont val="Times New Roman"/>
        <family val="1"/>
      </rPr>
      <t>400mm (ze skokiem co 5mm) do długości 330mm  pokryty celownikiem, średnica d=6</t>
    </r>
    <r>
      <rPr>
        <sz val="10"/>
        <rFont val="Arial"/>
        <family val="2"/>
      </rPr>
      <t>÷</t>
    </r>
    <r>
      <rPr>
        <sz val="10"/>
        <rFont val="Times New Roman"/>
        <family val="1"/>
      </rPr>
      <t>13mm ze skokiem (co 1mm) w wersji litej z asymetrycznym końcem i średnica d=8</t>
    </r>
    <r>
      <rPr>
        <sz val="10"/>
        <rFont val="Arial"/>
        <family val="2"/>
      </rPr>
      <t>÷</t>
    </r>
    <r>
      <rPr>
        <sz val="10"/>
        <rFont val="Times New Roman"/>
        <family val="1"/>
      </rPr>
      <t>13mm ze skokiem (co 1mm) w wersji kaniulowanej. Średnica części bliższej gwoździa dla średnic d=6÷8mm nie może być większa niż 9mm.</t>
    </r>
  </si>
  <si>
    <t xml:space="preserve">W części dalszej min. 4 otwory ryglujące zapewniające co najmniej dwupłaszczyznową stabilizację (AP i strzałkowej), z bardzo niskim blokowaniem, usytuowanie środka pierwszego otworu dystalnego max. 5mm od końca gwoździa w przypadku gwoździ kaniulowanych i max. 9mm od końca gwoździa w przypadku gwoździ litych. </t>
  </si>
  <si>
    <t>o średnicy  8 mm ,długości : 300 mm,330 mm,390 mm</t>
  </si>
  <si>
    <t>o średnicy 10 mm,długości : 315 mm,345 mm, 375</t>
  </si>
  <si>
    <t>o średnicy11 mm, długości : 345 mm,360 mm,375 mm, 390 mm</t>
  </si>
  <si>
    <t xml:space="preserve">śruby blokujące ø4,5(w tym z krótkim gwintem do metody kompresyjnej) od 35mm do 70mm </t>
  </si>
  <si>
    <t xml:space="preserve"> Gwóźdź kaniulowany:</t>
  </si>
  <si>
    <t>o średnicy  8 mm dł.: 220 mm</t>
  </si>
  <si>
    <t>śruby blokujące Ø 4,5(w tym z krótkim gwintem do zastosowania kompresji) od 30 mmm do 60 mm</t>
  </si>
  <si>
    <t>o średnicy 9 mm dł.: 220,280 mm</t>
  </si>
  <si>
    <t>180.000,00</t>
  </si>
  <si>
    <t>192.600,00</t>
  </si>
  <si>
    <t xml:space="preserve"> CZĘŚĆ III  -  FORMULARZ CENOWY</t>
  </si>
  <si>
    <t>Wartość netto stanowiąca iloczyn                   A x B = C</t>
  </si>
  <si>
    <t>RAZEM</t>
  </si>
  <si>
    <t xml:space="preserve">Szafka przyłóżkowa przeznaczona do wyposażenia sal chorych w placówkach służby zdrowia. </t>
  </si>
  <si>
    <t xml:space="preserve"> SZAFKI PRZYŁÓŻKOWE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</si>
</sst>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00"/>
    <numFmt numFmtId="166" formatCode="#,##0.000"/>
    <numFmt numFmtId="167" formatCode="#,##0.0"/>
    <numFmt numFmtId="168" formatCode="#,##0.0000\ &quot;zł&quot;;[Red]\-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vertical="top"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left" vertical="top" wrapText="1"/>
    </xf>
    <xf numFmtId="0" fontId="4" fillId="0" borderId="0" xfId="18">
      <alignment/>
      <protection/>
    </xf>
    <xf numFmtId="0" fontId="7" fillId="0" borderId="1" xfId="18" applyFont="1" applyBorder="1" applyAlignment="1">
      <alignment vertical="center" wrapText="1"/>
      <protection/>
    </xf>
    <xf numFmtId="0" fontId="7" fillId="0" borderId="3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wrapText="1"/>
      <protection/>
    </xf>
    <xf numFmtId="0" fontId="8" fillId="0" borderId="0" xfId="18" applyFont="1" applyAlignment="1">
      <alignment wrapText="1"/>
      <protection/>
    </xf>
    <xf numFmtId="0" fontId="7" fillId="2" borderId="1" xfId="18" applyFont="1" applyFill="1" applyBorder="1" applyAlignment="1">
      <alignment wrapText="1"/>
      <protection/>
    </xf>
    <xf numFmtId="0" fontId="7" fillId="2" borderId="3" xfId="18" applyFont="1" applyFill="1" applyBorder="1" applyAlignment="1">
      <alignment horizontal="center" vertical="center" wrapText="1"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7" fillId="2" borderId="1" xfId="18" applyFont="1" applyFill="1" applyBorder="1" applyAlignment="1">
      <alignment horizontal="center" wrapText="1"/>
      <protection/>
    </xf>
    <xf numFmtId="0" fontId="8" fillId="3" borderId="0" xfId="18" applyFont="1" applyFill="1" applyAlignment="1">
      <alignment wrapText="1"/>
      <protection/>
    </xf>
    <xf numFmtId="0" fontId="10" fillId="0" borderId="0" xfId="18" applyFont="1" applyAlignment="1">
      <alignment horizontal="justify"/>
      <protection/>
    </xf>
    <xf numFmtId="0" fontId="10" fillId="0" borderId="4" xfId="18" applyFont="1" applyBorder="1" applyAlignment="1">
      <alignment horizontal="justify"/>
      <protection/>
    </xf>
    <xf numFmtId="0" fontId="4" fillId="0" borderId="4" xfId="18" applyBorder="1">
      <alignment/>
      <protection/>
    </xf>
    <xf numFmtId="0" fontId="11" fillId="0" borderId="0" xfId="18" applyFont="1" applyAlignment="1">
      <alignment horizontal="justify"/>
      <protection/>
    </xf>
    <xf numFmtId="0" fontId="11" fillId="0" borderId="5" xfId="18" applyFont="1" applyBorder="1" applyAlignment="1">
      <alignment horizontal="justify"/>
      <protection/>
    </xf>
    <xf numFmtId="0" fontId="4" fillId="0" borderId="5" xfId="18" applyBorder="1">
      <alignment/>
      <protection/>
    </xf>
    <xf numFmtId="0" fontId="11" fillId="0" borderId="5" xfId="18" applyFont="1" applyBorder="1" applyAlignment="1">
      <alignment vertical="top" wrapText="1"/>
      <protection/>
    </xf>
    <xf numFmtId="0" fontId="11" fillId="0" borderId="6" xfId="18" applyNumberFormat="1" applyFont="1" applyBorder="1" applyAlignment="1">
      <alignment horizontal="left" vertical="center" wrapText="1"/>
      <protection/>
    </xf>
    <xf numFmtId="0" fontId="4" fillId="0" borderId="6" xfId="18" applyBorder="1">
      <alignment/>
      <protection/>
    </xf>
    <xf numFmtId="0" fontId="9" fillId="0" borderId="1" xfId="18" applyFont="1" applyBorder="1" applyAlignment="1">
      <alignment vertical="top"/>
      <protection/>
    </xf>
    <xf numFmtId="0" fontId="10" fillId="0" borderId="7" xfId="18" applyFont="1" applyBorder="1">
      <alignment/>
      <protection/>
    </xf>
    <xf numFmtId="0" fontId="10" fillId="0" borderId="8" xfId="18" applyFont="1" applyBorder="1">
      <alignment/>
      <protection/>
    </xf>
    <xf numFmtId="0" fontId="12" fillId="0" borderId="3" xfId="18" applyFont="1" applyBorder="1">
      <alignment/>
      <protection/>
    </xf>
    <xf numFmtId="0" fontId="12" fillId="0" borderId="7" xfId="18" applyFont="1" applyBorder="1">
      <alignment/>
      <protection/>
    </xf>
    <xf numFmtId="0" fontId="11" fillId="0" borderId="3" xfId="18" applyFont="1" applyBorder="1" applyAlignment="1">
      <alignment horizontal="justify"/>
      <protection/>
    </xf>
    <xf numFmtId="0" fontId="11" fillId="0" borderId="1" xfId="18" applyFont="1" applyBorder="1" applyAlignment="1">
      <alignment horizontal="justify"/>
      <protection/>
    </xf>
    <xf numFmtId="0" fontId="9" fillId="0" borderId="1" xfId="18" applyFont="1" applyBorder="1" applyAlignment="1">
      <alignment horizontal="center" vertical="center"/>
      <protection/>
    </xf>
    <xf numFmtId="3" fontId="9" fillId="0" borderId="1" xfId="18" applyNumberFormat="1" applyFont="1" applyBorder="1" applyAlignment="1">
      <alignment horizontal="center" vertical="center"/>
      <protection/>
    </xf>
    <xf numFmtId="8" fontId="9" fillId="0" borderId="1" xfId="18" applyNumberFormat="1" applyFont="1" applyBorder="1" applyAlignment="1">
      <alignment vertical="center"/>
      <protection/>
    </xf>
    <xf numFmtId="9" fontId="9" fillId="0" borderId="1" xfId="18" applyNumberFormat="1" applyFont="1" applyBorder="1" applyAlignment="1">
      <alignment vertical="center"/>
      <protection/>
    </xf>
    <xf numFmtId="0" fontId="11" fillId="0" borderId="3" xfId="18" applyFont="1" applyBorder="1" applyAlignment="1">
      <alignment wrapText="1"/>
      <protection/>
    </xf>
    <xf numFmtId="0" fontId="11" fillId="0" borderId="1" xfId="18" applyFont="1" applyBorder="1" applyAlignment="1">
      <alignment wrapText="1"/>
      <protection/>
    </xf>
    <xf numFmtId="0" fontId="12" fillId="0" borderId="1" xfId="18" applyFont="1" applyBorder="1">
      <alignment/>
      <protection/>
    </xf>
    <xf numFmtId="0" fontId="11" fillId="0" borderId="1" xfId="18" applyFont="1" applyBorder="1">
      <alignment/>
      <protection/>
    </xf>
    <xf numFmtId="0" fontId="13" fillId="0" borderId="0" xfId="18" applyFont="1" applyAlignment="1">
      <alignment horizontal="justify"/>
      <protection/>
    </xf>
    <xf numFmtId="0" fontId="13" fillId="0" borderId="5" xfId="18" applyFont="1" applyBorder="1" applyAlignment="1">
      <alignment horizontal="justify"/>
      <protection/>
    </xf>
    <xf numFmtId="0" fontId="11" fillId="0" borderId="8" xfId="18" applyFont="1" applyBorder="1" applyAlignment="1">
      <alignment horizontal="justify"/>
      <protection/>
    </xf>
    <xf numFmtId="0" fontId="11" fillId="0" borderId="6" xfId="18" applyFont="1" applyBorder="1" applyAlignment="1">
      <alignment horizontal="justify"/>
      <protection/>
    </xf>
    <xf numFmtId="0" fontId="10" fillId="0" borderId="1" xfId="18" applyFont="1" applyBorder="1" applyAlignment="1">
      <alignment horizontal="justify"/>
      <protection/>
    </xf>
    <xf numFmtId="0" fontId="14" fillId="0" borderId="1" xfId="18" applyFont="1" applyBorder="1">
      <alignment/>
      <protection/>
    </xf>
    <xf numFmtId="0" fontId="14" fillId="0" borderId="6" xfId="18" applyFont="1" applyBorder="1">
      <alignment/>
      <protection/>
    </xf>
    <xf numFmtId="0" fontId="10" fillId="0" borderId="9" xfId="18" applyFont="1" applyBorder="1">
      <alignment/>
      <protection/>
    </xf>
    <xf numFmtId="0" fontId="10" fillId="0" borderId="4" xfId="18" applyFont="1" applyBorder="1">
      <alignment/>
      <protection/>
    </xf>
    <xf numFmtId="0" fontId="13" fillId="0" borderId="10" xfId="18" applyFont="1" applyBorder="1">
      <alignment/>
      <protection/>
    </xf>
    <xf numFmtId="0" fontId="13" fillId="0" borderId="5" xfId="18" applyFont="1" applyBorder="1">
      <alignment/>
      <protection/>
    </xf>
    <xf numFmtId="0" fontId="11" fillId="0" borderId="0" xfId="18" applyFont="1" applyAlignment="1">
      <alignment wrapText="1"/>
      <protection/>
    </xf>
    <xf numFmtId="0" fontId="11" fillId="0" borderId="5" xfId="18" applyFont="1" applyBorder="1" applyAlignment="1">
      <alignment wrapText="1"/>
      <protection/>
    </xf>
    <xf numFmtId="0" fontId="11" fillId="0" borderId="0" xfId="18" applyNumberFormat="1" applyFont="1" applyAlignment="1">
      <alignment wrapText="1"/>
      <protection/>
    </xf>
    <xf numFmtId="0" fontId="11" fillId="0" borderId="5" xfId="18" applyNumberFormat="1" applyFont="1" applyBorder="1" applyAlignment="1">
      <alignment wrapText="1"/>
      <protection/>
    </xf>
    <xf numFmtId="0" fontId="11" fillId="0" borderId="4" xfId="18" applyFont="1" applyBorder="1" applyAlignment="1">
      <alignment wrapText="1"/>
      <protection/>
    </xf>
    <xf numFmtId="0" fontId="11" fillId="0" borderId="6" xfId="18" applyFont="1" applyBorder="1" applyAlignment="1">
      <alignment wrapText="1"/>
      <protection/>
    </xf>
    <xf numFmtId="0" fontId="14" fillId="0" borderId="1" xfId="18" applyFont="1" applyBorder="1" applyAlignment="1">
      <alignment horizontal="justify"/>
      <protection/>
    </xf>
    <xf numFmtId="0" fontId="14" fillId="0" borderId="5" xfId="18" applyFont="1" applyBorder="1" applyAlignment="1">
      <alignment horizontal="justify"/>
      <protection/>
    </xf>
    <xf numFmtId="0" fontId="7" fillId="0" borderId="1" xfId="18" applyFont="1" applyBorder="1">
      <alignment/>
      <protection/>
    </xf>
    <xf numFmtId="0" fontId="9" fillId="0" borderId="6" xfId="18" applyFont="1" applyBorder="1" applyAlignment="1">
      <alignment horizontal="left" vertical="center" wrapText="1"/>
      <protection/>
    </xf>
    <xf numFmtId="3" fontId="7" fillId="0" borderId="1" xfId="18" applyNumberFormat="1" applyFont="1" applyBorder="1">
      <alignment/>
      <protection/>
    </xf>
    <xf numFmtId="8" fontId="15" fillId="3" borderId="1" xfId="18" applyNumberFormat="1" applyFont="1" applyFill="1" applyBorder="1" applyAlignment="1">
      <alignment horizontal="right"/>
      <protection/>
    </xf>
    <xf numFmtId="0" fontId="7" fillId="0" borderId="3" xfId="18" applyFont="1" applyBorder="1">
      <alignment/>
      <protection/>
    </xf>
    <xf numFmtId="0" fontId="7" fillId="0" borderId="11" xfId="18" applyFont="1" applyBorder="1">
      <alignment/>
      <protection/>
    </xf>
    <xf numFmtId="0" fontId="8" fillId="0" borderId="0" xfId="18" applyFont="1">
      <alignment/>
      <protection/>
    </xf>
    <xf numFmtId="8" fontId="4" fillId="0" borderId="0" xfId="18" applyNumberFormat="1">
      <alignment/>
      <protection/>
    </xf>
    <xf numFmtId="0" fontId="11" fillId="0" borderId="8" xfId="0" applyFont="1" applyBorder="1" applyAlignment="1">
      <alignment vertical="top" wrapText="1"/>
    </xf>
    <xf numFmtId="0" fontId="11" fillId="0" borderId="7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justify"/>
    </xf>
    <xf numFmtId="0" fontId="11" fillId="0" borderId="0" xfId="0" applyFont="1" applyAlignment="1">
      <alignment wrapText="1"/>
    </xf>
    <xf numFmtId="0" fontId="1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/>
    </xf>
    <xf numFmtId="4" fontId="1" fillId="3" borderId="2" xfId="0" applyNumberFormat="1" applyFont="1" applyFill="1" applyBorder="1" applyAlignment="1">
      <alignment/>
    </xf>
    <xf numFmtId="8" fontId="9" fillId="0" borderId="4" xfId="18" applyNumberFormat="1" applyFont="1" applyBorder="1" applyAlignment="1">
      <alignment horizontal="center" vertical="center"/>
      <protection/>
    </xf>
    <xf numFmtId="8" fontId="9" fillId="0" borderId="6" xfId="18" applyNumberFormat="1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/>
      <protection/>
    </xf>
    <xf numFmtId="0" fontId="10" fillId="0" borderId="5" xfId="18" applyFont="1" applyBorder="1" applyAlignment="1">
      <alignment horizontal="center"/>
      <protection/>
    </xf>
    <xf numFmtId="0" fontId="10" fillId="0" borderId="12" xfId="18" applyFont="1" applyBorder="1" applyAlignment="1">
      <alignment horizontal="center"/>
      <protection/>
    </xf>
    <xf numFmtId="0" fontId="10" fillId="0" borderId="13" xfId="18" applyFont="1" applyBorder="1" applyAlignment="1">
      <alignment horizontal="center"/>
      <protection/>
    </xf>
    <xf numFmtId="0" fontId="9" fillId="0" borderId="4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horizontal="center" vertical="center"/>
      <protection/>
    </xf>
    <xf numFmtId="0" fontId="9" fillId="0" borderId="6" xfId="18" applyFont="1" applyBorder="1" applyAlignment="1">
      <alignment horizontal="center" vertical="center"/>
      <protection/>
    </xf>
    <xf numFmtId="3" fontId="9" fillId="0" borderId="4" xfId="18" applyNumberFormat="1" applyFont="1" applyBorder="1" applyAlignment="1">
      <alignment horizontal="center" vertical="center"/>
      <protection/>
    </xf>
    <xf numFmtId="3" fontId="9" fillId="0" borderId="5" xfId="18" applyNumberFormat="1" applyFont="1" applyBorder="1" applyAlignment="1">
      <alignment horizontal="center" vertical="center"/>
      <protection/>
    </xf>
    <xf numFmtId="3" fontId="9" fillId="0" borderId="6" xfId="18" applyNumberFormat="1" applyFont="1" applyBorder="1" applyAlignment="1">
      <alignment horizontal="center" vertical="center"/>
      <protection/>
    </xf>
    <xf numFmtId="8" fontId="9" fillId="0" borderId="5" xfId="18" applyNumberFormat="1" applyFont="1" applyBorder="1" applyAlignment="1">
      <alignment horizontal="center" vertical="center"/>
      <protection/>
    </xf>
    <xf numFmtId="9" fontId="9" fillId="0" borderId="4" xfId="18" applyNumberFormat="1" applyFont="1" applyBorder="1" applyAlignment="1">
      <alignment horizontal="center" vertical="center"/>
      <protection/>
    </xf>
    <xf numFmtId="9" fontId="9" fillId="0" borderId="5" xfId="18" applyNumberFormat="1" applyFont="1" applyBorder="1" applyAlignment="1">
      <alignment horizontal="center" vertical="center"/>
      <protection/>
    </xf>
    <xf numFmtId="9" fontId="9" fillId="0" borderId="6" xfId="18" applyNumberFormat="1" applyFont="1" applyBorder="1" applyAlignment="1">
      <alignment horizontal="center" vertical="center"/>
      <protection/>
    </xf>
    <xf numFmtId="0" fontId="9" fillId="0" borderId="4" xfId="18" applyFont="1" applyBorder="1" applyAlignment="1">
      <alignment horizontal="center" vertical="top"/>
      <protection/>
    </xf>
    <xf numFmtId="0" fontId="9" fillId="0" borderId="5" xfId="18" applyFont="1" applyBorder="1" applyAlignment="1">
      <alignment horizontal="center" vertical="top"/>
      <protection/>
    </xf>
    <xf numFmtId="0" fontId="9" fillId="0" borderId="6" xfId="18" applyFont="1" applyBorder="1" applyAlignment="1">
      <alignment horizontal="center" vertical="top"/>
      <protection/>
    </xf>
    <xf numFmtId="0" fontId="9" fillId="0" borderId="8" xfId="18" applyFont="1" applyBorder="1" applyAlignment="1">
      <alignment horizontal="center" vertical="top"/>
      <protection/>
    </xf>
    <xf numFmtId="0" fontId="10" fillId="0" borderId="6" xfId="18" applyFont="1" applyBorder="1" applyAlignment="1">
      <alignment horizontal="center"/>
      <protection/>
    </xf>
    <xf numFmtId="0" fontId="9" fillId="0" borderId="7" xfId="18" applyFont="1" applyBorder="1" applyAlignment="1">
      <alignment horizontal="center" vertical="top"/>
      <protection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8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gwoździ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39">
      <selection activeCell="K52" sqref="K52"/>
    </sheetView>
  </sheetViews>
  <sheetFormatPr defaultColWidth="9.00390625" defaultRowHeight="12.75"/>
  <cols>
    <col min="1" max="1" width="3.875" style="25" customWidth="1"/>
    <col min="2" max="2" width="40.125" style="25" customWidth="1"/>
    <col min="3" max="3" width="9.875" style="25" customWidth="1"/>
    <col min="4" max="4" width="9.25390625" style="25" customWidth="1"/>
    <col min="5" max="5" width="6.25390625" style="25" customWidth="1"/>
    <col min="6" max="6" width="11.00390625" style="25" customWidth="1"/>
    <col min="7" max="7" width="12.625" style="25" customWidth="1"/>
    <col min="8" max="8" width="5.00390625" style="25" customWidth="1"/>
    <col min="9" max="9" width="7.375" style="25" customWidth="1"/>
    <col min="10" max="10" width="13.375" style="25" customWidth="1"/>
    <col min="11" max="16384" width="9.125" style="25" customWidth="1"/>
  </cols>
  <sheetData>
    <row r="1" ht="12.75">
      <c r="B1" s="25" t="s">
        <v>42</v>
      </c>
    </row>
    <row r="2" ht="12.75">
      <c r="B2" s="25" t="s">
        <v>9</v>
      </c>
    </row>
    <row r="3" spans="1:11" s="30" customFormat="1" ht="45">
      <c r="A3" s="26" t="s">
        <v>0</v>
      </c>
      <c r="B3" s="27" t="s">
        <v>1</v>
      </c>
      <c r="C3" s="27" t="s">
        <v>43</v>
      </c>
      <c r="D3" s="28" t="s">
        <v>44</v>
      </c>
      <c r="E3" s="28" t="s">
        <v>3</v>
      </c>
      <c r="F3" s="28" t="s">
        <v>45</v>
      </c>
      <c r="G3" s="28" t="s">
        <v>46</v>
      </c>
      <c r="H3" s="28" t="s">
        <v>47</v>
      </c>
      <c r="I3" s="28" t="s">
        <v>48</v>
      </c>
      <c r="J3" s="28" t="s">
        <v>49</v>
      </c>
      <c r="K3" s="29" t="s">
        <v>50</v>
      </c>
    </row>
    <row r="4" spans="1:11" s="35" customFormat="1" ht="12.75">
      <c r="A4" s="31"/>
      <c r="B4" s="32"/>
      <c r="C4" s="32"/>
      <c r="D4" s="33"/>
      <c r="E4" s="33" t="s">
        <v>10</v>
      </c>
      <c r="F4" s="33" t="s">
        <v>11</v>
      </c>
      <c r="G4" s="33" t="s">
        <v>12</v>
      </c>
      <c r="H4" s="33" t="s">
        <v>13</v>
      </c>
      <c r="I4" s="33" t="s">
        <v>15</v>
      </c>
      <c r="J4" s="33" t="s">
        <v>16</v>
      </c>
      <c r="K4" s="34" t="s">
        <v>51</v>
      </c>
    </row>
    <row r="5" spans="1:11" ht="12.75">
      <c r="A5" s="116" t="s">
        <v>6</v>
      </c>
      <c r="B5" s="36" t="s">
        <v>52</v>
      </c>
      <c r="C5" s="37"/>
      <c r="D5" s="102"/>
      <c r="E5" s="106"/>
      <c r="F5" s="109"/>
      <c r="G5" s="100"/>
      <c r="H5" s="113"/>
      <c r="I5" s="100"/>
      <c r="J5" s="100"/>
      <c r="K5" s="38"/>
    </row>
    <row r="6" spans="1:11" ht="17.25" customHeight="1">
      <c r="A6" s="117"/>
      <c r="B6" s="39" t="s">
        <v>53</v>
      </c>
      <c r="C6" s="40"/>
      <c r="D6" s="103"/>
      <c r="E6" s="107"/>
      <c r="F6" s="110"/>
      <c r="G6" s="112"/>
      <c r="H6" s="114"/>
      <c r="I6" s="112"/>
      <c r="J6" s="112"/>
      <c r="K6" s="41"/>
    </row>
    <row r="7" spans="1:11" ht="47.25" customHeight="1">
      <c r="A7" s="117"/>
      <c r="B7" s="39" t="s">
        <v>54</v>
      </c>
      <c r="C7" s="40"/>
      <c r="D7" s="103"/>
      <c r="E7" s="107"/>
      <c r="F7" s="110"/>
      <c r="G7" s="112"/>
      <c r="H7" s="114"/>
      <c r="I7" s="112"/>
      <c r="J7" s="112"/>
      <c r="K7" s="41"/>
    </row>
    <row r="8" spans="1:11" ht="291" customHeight="1">
      <c r="A8" s="119"/>
      <c r="B8" s="87" t="s">
        <v>77</v>
      </c>
      <c r="C8" s="42"/>
      <c r="D8" s="104"/>
      <c r="E8" s="107"/>
      <c r="F8" s="110"/>
      <c r="G8" s="112"/>
      <c r="H8" s="114"/>
      <c r="I8" s="112"/>
      <c r="J8" s="112"/>
      <c r="K8" s="41"/>
    </row>
    <row r="9" spans="1:11" ht="149.25" customHeight="1">
      <c r="A9" s="121"/>
      <c r="B9" s="88" t="s">
        <v>78</v>
      </c>
      <c r="C9" s="43"/>
      <c r="D9" s="105"/>
      <c r="E9" s="108"/>
      <c r="F9" s="111"/>
      <c r="G9" s="101"/>
      <c r="H9" s="115"/>
      <c r="I9" s="101"/>
      <c r="J9" s="101"/>
      <c r="K9" s="44"/>
    </row>
    <row r="10" spans="1:11" ht="12.75">
      <c r="A10" s="45"/>
      <c r="B10" s="46" t="s">
        <v>55</v>
      </c>
      <c r="C10" s="47"/>
      <c r="D10" s="102"/>
      <c r="E10" s="106"/>
      <c r="F10" s="109"/>
      <c r="G10" s="100"/>
      <c r="H10" s="113"/>
      <c r="I10" s="100"/>
      <c r="J10" s="100"/>
      <c r="K10" s="38"/>
    </row>
    <row r="11" spans="1:11" ht="16.5" customHeight="1">
      <c r="A11" s="45"/>
      <c r="B11" s="48" t="s">
        <v>56</v>
      </c>
      <c r="C11" s="49"/>
      <c r="D11" s="120"/>
      <c r="E11" s="108"/>
      <c r="F11" s="111"/>
      <c r="G11" s="101"/>
      <c r="H11" s="115"/>
      <c r="I11" s="101"/>
      <c r="J11" s="101"/>
      <c r="K11" s="41"/>
    </row>
    <row r="12" spans="1:11" ht="25.5">
      <c r="A12" s="45"/>
      <c r="B12" s="50" t="s">
        <v>82</v>
      </c>
      <c r="C12" s="50"/>
      <c r="D12" s="51"/>
      <c r="E12" s="52">
        <v>6</v>
      </c>
      <c r="F12" s="53">
        <v>511</v>
      </c>
      <c r="G12" s="54">
        <f>E12*F12</f>
        <v>3066</v>
      </c>
      <c r="H12" s="55">
        <v>0.07</v>
      </c>
      <c r="I12" s="54">
        <f>G12*H12</f>
        <v>214.62000000000003</v>
      </c>
      <c r="J12" s="54">
        <f>G12+I12</f>
        <v>3280.62</v>
      </c>
      <c r="K12" s="41"/>
    </row>
    <row r="13" spans="1:11" ht="12.75">
      <c r="A13" s="45"/>
      <c r="B13" s="48" t="s">
        <v>57</v>
      </c>
      <c r="C13" s="48"/>
      <c r="D13" s="58"/>
      <c r="E13" s="52"/>
      <c r="F13" s="53"/>
      <c r="G13" s="54"/>
      <c r="H13" s="55"/>
      <c r="I13" s="54"/>
      <c r="J13" s="54"/>
      <c r="K13" s="41"/>
    </row>
    <row r="14" spans="1:11" ht="12.75">
      <c r="A14" s="45"/>
      <c r="B14" s="50" t="s">
        <v>83</v>
      </c>
      <c r="C14" s="50"/>
      <c r="D14" s="51"/>
      <c r="E14" s="52">
        <v>6</v>
      </c>
      <c r="F14" s="53">
        <v>660</v>
      </c>
      <c r="G14" s="54">
        <f>E14*F14</f>
        <v>3960</v>
      </c>
      <c r="H14" s="55">
        <v>0.07</v>
      </c>
      <c r="I14" s="54">
        <f>G14*H14</f>
        <v>277.20000000000005</v>
      </c>
      <c r="J14" s="54">
        <f>G14+I14</f>
        <v>4237.2</v>
      </c>
      <c r="K14" s="41"/>
    </row>
    <row r="15" spans="1:11" ht="25.5">
      <c r="A15" s="45"/>
      <c r="B15" s="56" t="s">
        <v>84</v>
      </c>
      <c r="C15" s="56"/>
      <c r="D15" s="57"/>
      <c r="E15" s="52">
        <v>8</v>
      </c>
      <c r="F15" s="53">
        <v>660</v>
      </c>
      <c r="G15" s="54">
        <f>E15*F15</f>
        <v>5280</v>
      </c>
      <c r="H15" s="55">
        <v>0.07</v>
      </c>
      <c r="I15" s="54">
        <f>G15*H15</f>
        <v>369.6</v>
      </c>
      <c r="J15" s="54">
        <f>G15+I15</f>
        <v>5649.6</v>
      </c>
      <c r="K15" s="41"/>
    </row>
    <row r="16" spans="1:11" ht="12.75">
      <c r="A16" s="116" t="s">
        <v>7</v>
      </c>
      <c r="B16" s="36" t="s">
        <v>58</v>
      </c>
      <c r="C16" s="37"/>
      <c r="D16" s="102"/>
      <c r="E16" s="106"/>
      <c r="F16" s="109"/>
      <c r="G16" s="100"/>
      <c r="H16" s="113"/>
      <c r="I16" s="100"/>
      <c r="J16" s="100"/>
      <c r="K16" s="38"/>
    </row>
    <row r="17" spans="1:11" ht="12.75">
      <c r="A17" s="117"/>
      <c r="B17" s="60" t="s">
        <v>53</v>
      </c>
      <c r="C17" s="61"/>
      <c r="D17" s="103"/>
      <c r="E17" s="107"/>
      <c r="F17" s="110"/>
      <c r="G17" s="112"/>
      <c r="H17" s="114"/>
      <c r="I17" s="112"/>
      <c r="J17" s="112"/>
      <c r="K17" s="41"/>
    </row>
    <row r="18" spans="1:11" ht="68.25" customHeight="1">
      <c r="A18" s="117"/>
      <c r="B18" s="39" t="s">
        <v>59</v>
      </c>
      <c r="C18" s="40"/>
      <c r="D18" s="103"/>
      <c r="E18" s="107"/>
      <c r="F18" s="110"/>
      <c r="G18" s="112"/>
      <c r="H18" s="114"/>
      <c r="I18" s="112"/>
      <c r="J18" s="112"/>
      <c r="K18" s="41"/>
    </row>
    <row r="19" spans="1:11" ht="228" customHeight="1">
      <c r="A19" s="119"/>
      <c r="B19" s="89" t="s">
        <v>79</v>
      </c>
      <c r="C19" s="40"/>
      <c r="D19" s="104"/>
      <c r="E19" s="107"/>
      <c r="F19" s="110"/>
      <c r="G19" s="112"/>
      <c r="H19" s="114"/>
      <c r="I19" s="112"/>
      <c r="J19" s="112"/>
      <c r="K19" s="41"/>
    </row>
    <row r="20" spans="1:11" ht="41.25" customHeight="1">
      <c r="A20" s="119"/>
      <c r="B20" s="62" t="s">
        <v>60</v>
      </c>
      <c r="C20" s="40"/>
      <c r="D20" s="104"/>
      <c r="E20" s="107"/>
      <c r="F20" s="110"/>
      <c r="G20" s="112"/>
      <c r="H20" s="114"/>
      <c r="I20" s="112"/>
      <c r="J20" s="112"/>
      <c r="K20" s="41"/>
    </row>
    <row r="21" spans="1:11" ht="60.75" customHeight="1">
      <c r="A21" s="117"/>
      <c r="B21" s="39" t="s">
        <v>61</v>
      </c>
      <c r="C21" s="40"/>
      <c r="D21" s="103"/>
      <c r="E21" s="107"/>
      <c r="F21" s="110"/>
      <c r="G21" s="112"/>
      <c r="H21" s="114"/>
      <c r="I21" s="112"/>
      <c r="J21" s="112"/>
      <c r="K21" s="41"/>
    </row>
    <row r="22" spans="1:11" ht="73.5" customHeight="1">
      <c r="A22" s="117"/>
      <c r="B22" s="39" t="s">
        <v>62</v>
      </c>
      <c r="C22" s="40"/>
      <c r="D22" s="103"/>
      <c r="E22" s="107"/>
      <c r="F22" s="110"/>
      <c r="G22" s="112"/>
      <c r="H22" s="114"/>
      <c r="I22" s="112"/>
      <c r="J22" s="112"/>
      <c r="K22" s="41"/>
    </row>
    <row r="23" spans="1:11" ht="28.5" customHeight="1">
      <c r="A23" s="117"/>
      <c r="B23" s="39" t="s">
        <v>63</v>
      </c>
      <c r="C23" s="40"/>
      <c r="D23" s="103"/>
      <c r="E23" s="107"/>
      <c r="F23" s="110"/>
      <c r="G23" s="112"/>
      <c r="H23" s="114"/>
      <c r="I23" s="112"/>
      <c r="J23" s="112"/>
      <c r="K23" s="41"/>
    </row>
    <row r="24" spans="1:11" ht="70.5" customHeight="1">
      <c r="A24" s="118"/>
      <c r="B24" s="39" t="s">
        <v>76</v>
      </c>
      <c r="C24" s="63"/>
      <c r="D24" s="120"/>
      <c r="E24" s="108"/>
      <c r="F24" s="111"/>
      <c r="G24" s="101"/>
      <c r="H24" s="115"/>
      <c r="I24" s="101"/>
      <c r="J24" s="101"/>
      <c r="K24" s="44"/>
    </row>
    <row r="25" spans="1:11" ht="12.75">
      <c r="A25" s="116"/>
      <c r="B25" s="64" t="s">
        <v>55</v>
      </c>
      <c r="C25" s="37"/>
      <c r="D25" s="102"/>
      <c r="E25" s="106"/>
      <c r="F25" s="109"/>
      <c r="G25" s="100"/>
      <c r="H25" s="113"/>
      <c r="I25" s="100"/>
      <c r="J25" s="100"/>
      <c r="K25" s="38"/>
    </row>
    <row r="26" spans="1:11" ht="12.75">
      <c r="A26" s="118"/>
      <c r="B26" s="65" t="s">
        <v>64</v>
      </c>
      <c r="C26" s="66"/>
      <c r="D26" s="120"/>
      <c r="E26" s="108"/>
      <c r="F26" s="111"/>
      <c r="G26" s="101"/>
      <c r="H26" s="115"/>
      <c r="I26" s="101"/>
      <c r="J26" s="101"/>
      <c r="K26" s="41"/>
    </row>
    <row r="27" spans="1:11" ht="25.5">
      <c r="A27" s="45"/>
      <c r="B27" s="57" t="s">
        <v>65</v>
      </c>
      <c r="C27" s="59"/>
      <c r="D27" s="59"/>
      <c r="E27" s="52">
        <v>14</v>
      </c>
      <c r="F27" s="53">
        <v>669</v>
      </c>
      <c r="G27" s="54">
        <f>E27*F27</f>
        <v>9366</v>
      </c>
      <c r="H27" s="55">
        <v>0.07</v>
      </c>
      <c r="I27" s="54">
        <f>G27*H27</f>
        <v>655.6200000000001</v>
      </c>
      <c r="J27" s="54">
        <f>G27+I27</f>
        <v>10021.62</v>
      </c>
      <c r="K27" s="41"/>
    </row>
    <row r="28" spans="1:11" ht="15" customHeight="1">
      <c r="A28" s="45"/>
      <c r="B28" s="59" t="s">
        <v>66</v>
      </c>
      <c r="C28" s="59"/>
      <c r="D28" s="59"/>
      <c r="E28" s="52"/>
      <c r="F28" s="53"/>
      <c r="G28" s="54"/>
      <c r="H28" s="55"/>
      <c r="I28" s="54"/>
      <c r="J28" s="54"/>
      <c r="K28" s="41"/>
    </row>
    <row r="29" spans="1:11" ht="25.5">
      <c r="A29" s="45"/>
      <c r="B29" s="51" t="s">
        <v>67</v>
      </c>
      <c r="C29" s="51"/>
      <c r="D29" s="51"/>
      <c r="E29" s="52">
        <v>14</v>
      </c>
      <c r="F29" s="53">
        <v>669</v>
      </c>
      <c r="G29" s="54">
        <f>E29*F29</f>
        <v>9366</v>
      </c>
      <c r="H29" s="55">
        <v>0.07</v>
      </c>
      <c r="I29" s="54">
        <f>G29*H29</f>
        <v>655.6200000000001</v>
      </c>
      <c r="J29" s="54">
        <f>G29+I29</f>
        <v>10021.62</v>
      </c>
      <c r="K29" s="41"/>
    </row>
    <row r="30" spans="1:11" ht="15" customHeight="1">
      <c r="A30" s="45"/>
      <c r="B30" s="65" t="s">
        <v>68</v>
      </c>
      <c r="C30" s="65"/>
      <c r="D30" s="65"/>
      <c r="E30" s="52"/>
      <c r="F30" s="53"/>
      <c r="G30" s="54"/>
      <c r="H30" s="55"/>
      <c r="I30" s="54"/>
      <c r="J30" s="54"/>
      <c r="K30" s="41"/>
    </row>
    <row r="31" spans="1:11" ht="34.5" customHeight="1">
      <c r="A31" s="45"/>
      <c r="B31" s="51" t="s">
        <v>85</v>
      </c>
      <c r="C31" s="51"/>
      <c r="D31" s="51"/>
      <c r="E31" s="52">
        <v>40</v>
      </c>
      <c r="F31" s="53">
        <v>33</v>
      </c>
      <c r="G31" s="54">
        <f>E31*F31</f>
        <v>1320</v>
      </c>
      <c r="H31" s="55">
        <v>0.07</v>
      </c>
      <c r="I31" s="54">
        <f>G31*H31</f>
        <v>92.4</v>
      </c>
      <c r="J31" s="54">
        <f>G31+I31</f>
        <v>1412.4</v>
      </c>
      <c r="K31" s="41"/>
    </row>
    <row r="32" spans="1:11" ht="26.25" thickBot="1">
      <c r="A32" s="45"/>
      <c r="B32" s="51" t="s">
        <v>69</v>
      </c>
      <c r="C32" s="51"/>
      <c r="D32" s="51"/>
      <c r="E32" s="52">
        <v>20</v>
      </c>
      <c r="F32" s="53">
        <v>26</v>
      </c>
      <c r="G32" s="54">
        <f>E32*F32</f>
        <v>520</v>
      </c>
      <c r="H32" s="55">
        <v>0.07</v>
      </c>
      <c r="I32" s="54">
        <f>G32*H32</f>
        <v>36.400000000000006</v>
      </c>
      <c r="J32" s="54">
        <f>G32+I32</f>
        <v>556.4</v>
      </c>
      <c r="K32" s="41"/>
    </row>
    <row r="33" spans="1:11" ht="12.75">
      <c r="A33" s="116" t="s">
        <v>8</v>
      </c>
      <c r="B33" s="67" t="s">
        <v>70</v>
      </c>
      <c r="C33" s="68"/>
      <c r="D33" s="102"/>
      <c r="E33" s="106"/>
      <c r="F33" s="109"/>
      <c r="G33" s="100"/>
      <c r="H33" s="113"/>
      <c r="I33" s="100"/>
      <c r="J33" s="100"/>
      <c r="K33" s="38"/>
    </row>
    <row r="34" spans="1:11" ht="12.75">
      <c r="A34" s="117"/>
      <c r="B34" s="69" t="s">
        <v>53</v>
      </c>
      <c r="C34" s="70"/>
      <c r="D34" s="103"/>
      <c r="E34" s="107"/>
      <c r="F34" s="110"/>
      <c r="G34" s="112"/>
      <c r="H34" s="114"/>
      <c r="I34" s="112"/>
      <c r="J34" s="112"/>
      <c r="K34" s="41"/>
    </row>
    <row r="35" spans="1:11" ht="95.25" customHeight="1">
      <c r="A35" s="117"/>
      <c r="B35" s="90" t="s">
        <v>80</v>
      </c>
      <c r="C35" s="72"/>
      <c r="D35" s="103"/>
      <c r="E35" s="107"/>
      <c r="F35" s="110"/>
      <c r="G35" s="112"/>
      <c r="H35" s="114"/>
      <c r="I35" s="112"/>
      <c r="J35" s="112"/>
      <c r="K35" s="41"/>
    </row>
    <row r="36" spans="1:11" ht="87.75" customHeight="1">
      <c r="A36" s="117"/>
      <c r="B36" s="73" t="s">
        <v>71</v>
      </c>
      <c r="C36" s="74"/>
      <c r="D36" s="103"/>
      <c r="E36" s="107"/>
      <c r="F36" s="110"/>
      <c r="G36" s="112"/>
      <c r="H36" s="114"/>
      <c r="I36" s="112"/>
      <c r="J36" s="112"/>
      <c r="K36" s="41"/>
    </row>
    <row r="37" spans="1:11" ht="111.75" customHeight="1">
      <c r="A37" s="117"/>
      <c r="B37" s="91" t="s">
        <v>81</v>
      </c>
      <c r="C37" s="74"/>
      <c r="D37" s="103"/>
      <c r="E37" s="107"/>
      <c r="F37" s="110"/>
      <c r="G37" s="112"/>
      <c r="H37" s="114"/>
      <c r="I37" s="112"/>
      <c r="J37" s="112"/>
      <c r="K37" s="41"/>
    </row>
    <row r="38" spans="1:11" ht="89.25" customHeight="1">
      <c r="A38" s="117"/>
      <c r="B38" s="71" t="s">
        <v>72</v>
      </c>
      <c r="C38" s="75"/>
      <c r="D38" s="103"/>
      <c r="E38" s="107"/>
      <c r="F38" s="110"/>
      <c r="G38" s="112"/>
      <c r="H38" s="114"/>
      <c r="I38" s="112"/>
      <c r="J38" s="112"/>
      <c r="K38" s="41"/>
    </row>
    <row r="39" spans="1:11" ht="57" customHeight="1">
      <c r="A39" s="118"/>
      <c r="B39" s="71" t="s">
        <v>73</v>
      </c>
      <c r="C39" s="76"/>
      <c r="D39" s="103"/>
      <c r="E39" s="107"/>
      <c r="F39" s="110"/>
      <c r="G39" s="112"/>
      <c r="H39" s="114"/>
      <c r="I39" s="112"/>
      <c r="J39" s="112"/>
      <c r="K39" s="41"/>
    </row>
    <row r="40" spans="1:11" ht="12.75">
      <c r="A40" s="45"/>
      <c r="B40" s="77" t="s">
        <v>55</v>
      </c>
      <c r="C40" s="78"/>
      <c r="D40" s="103"/>
      <c r="E40" s="107"/>
      <c r="F40" s="110"/>
      <c r="G40" s="112"/>
      <c r="H40" s="114"/>
      <c r="I40" s="112"/>
      <c r="J40" s="112"/>
      <c r="K40" s="41"/>
    </row>
    <row r="41" spans="1:11" ht="12.75">
      <c r="A41" s="45"/>
      <c r="B41" s="58" t="s">
        <v>86</v>
      </c>
      <c r="C41" s="58"/>
      <c r="D41" s="58"/>
      <c r="E41" s="52"/>
      <c r="F41" s="53"/>
      <c r="G41" s="54"/>
      <c r="H41" s="55"/>
      <c r="I41" s="54"/>
      <c r="J41" s="54"/>
      <c r="K41" s="41"/>
    </row>
    <row r="42" spans="1:11" ht="12.75">
      <c r="A42" s="45"/>
      <c r="B42" s="59" t="s">
        <v>87</v>
      </c>
      <c r="C42" s="59"/>
      <c r="D42" s="59"/>
      <c r="E42" s="52">
        <v>2</v>
      </c>
      <c r="F42" s="53">
        <v>420</v>
      </c>
      <c r="G42" s="54">
        <f>E42*F42</f>
        <v>840</v>
      </c>
      <c r="H42" s="55">
        <v>0.07</v>
      </c>
      <c r="I42" s="54">
        <f>G42*H42</f>
        <v>58.800000000000004</v>
      </c>
      <c r="J42" s="54">
        <f>G42+I42</f>
        <v>898.8</v>
      </c>
      <c r="K42" s="41"/>
    </row>
    <row r="43" spans="1:11" ht="12.75">
      <c r="A43" s="45"/>
      <c r="B43" s="59" t="s">
        <v>89</v>
      </c>
      <c r="C43" s="59"/>
      <c r="D43" s="59"/>
      <c r="E43" s="52">
        <v>4</v>
      </c>
      <c r="F43" s="53">
        <v>420</v>
      </c>
      <c r="G43" s="54">
        <f>E43*F43</f>
        <v>1680</v>
      </c>
      <c r="H43" s="55">
        <v>0.07</v>
      </c>
      <c r="I43" s="54">
        <f>G43*H43</f>
        <v>117.60000000000001</v>
      </c>
      <c r="J43" s="54">
        <f>G43+I43</f>
        <v>1797.6</v>
      </c>
      <c r="K43" s="41"/>
    </row>
    <row r="44" spans="1:11" ht="12.75">
      <c r="A44" s="45"/>
      <c r="B44" s="59" t="s">
        <v>74</v>
      </c>
      <c r="C44" s="59"/>
      <c r="D44" s="59"/>
      <c r="E44" s="52"/>
      <c r="F44" s="53"/>
      <c r="G44" s="54"/>
      <c r="H44" s="55"/>
      <c r="I44" s="54"/>
      <c r="J44" s="54"/>
      <c r="K44" s="41"/>
    </row>
    <row r="45" spans="1:11" ht="25.5">
      <c r="A45" s="45"/>
      <c r="B45" s="51" t="s">
        <v>88</v>
      </c>
      <c r="C45" s="51"/>
      <c r="D45" s="51"/>
      <c r="E45" s="52">
        <v>14</v>
      </c>
      <c r="F45" s="53">
        <v>33</v>
      </c>
      <c r="G45" s="54">
        <f>E45*F45</f>
        <v>462</v>
      </c>
      <c r="H45" s="55">
        <v>0.07</v>
      </c>
      <c r="I45" s="54">
        <f>G45*H45</f>
        <v>32.34</v>
      </c>
      <c r="J45" s="54">
        <f>G45+I45</f>
        <v>494.34000000000003</v>
      </c>
      <c r="K45" s="41"/>
    </row>
    <row r="46" spans="1:11" ht="25.5">
      <c r="A46" s="45"/>
      <c r="B46" s="51" t="s">
        <v>75</v>
      </c>
      <c r="C46" s="51"/>
      <c r="D46" s="51"/>
      <c r="E46" s="52">
        <v>5</v>
      </c>
      <c r="F46" s="53">
        <v>26</v>
      </c>
      <c r="G46" s="54">
        <f>E46*F46</f>
        <v>130</v>
      </c>
      <c r="H46" s="55">
        <v>0.07</v>
      </c>
      <c r="I46" s="54">
        <f>G46*H46</f>
        <v>9.100000000000001</v>
      </c>
      <c r="J46" s="54">
        <f>G46+I46</f>
        <v>139.1</v>
      </c>
      <c r="K46" s="41"/>
    </row>
    <row r="47" spans="1:10" s="85" customFormat="1" ht="12.75">
      <c r="A47" s="79"/>
      <c r="B47" s="80"/>
      <c r="C47" s="80"/>
      <c r="D47" s="80"/>
      <c r="E47" s="79"/>
      <c r="F47" s="81" t="s">
        <v>9</v>
      </c>
      <c r="G47" s="82">
        <f>SUM(G5:G46)</f>
        <v>35990</v>
      </c>
      <c r="H47" s="83"/>
      <c r="I47" s="84"/>
      <c r="J47" s="82">
        <f>SUM(J5:J46)</f>
        <v>38509.3</v>
      </c>
    </row>
    <row r="48" spans="7:10" ht="12.75">
      <c r="G48" s="86" t="s">
        <v>9</v>
      </c>
      <c r="J48" s="86" t="s">
        <v>9</v>
      </c>
    </row>
    <row r="49" spans="7:10" ht="12.75">
      <c r="G49" s="86" t="s">
        <v>9</v>
      </c>
      <c r="J49" s="86" t="s">
        <v>9</v>
      </c>
    </row>
    <row r="50" spans="7:10" ht="12.75">
      <c r="G50" s="86" t="s">
        <v>9</v>
      </c>
      <c r="J50" s="86" t="s">
        <v>9</v>
      </c>
    </row>
    <row r="51" spans="7:10" ht="12.75">
      <c r="G51" s="86" t="s">
        <v>9</v>
      </c>
      <c r="J51" s="86" t="s">
        <v>9</v>
      </c>
    </row>
    <row r="52" spans="7:10" ht="12.75">
      <c r="G52" s="86" t="s">
        <v>9</v>
      </c>
      <c r="J52" s="86" t="s">
        <v>9</v>
      </c>
    </row>
    <row r="53" spans="7:10" ht="12.75">
      <c r="G53" s="86" t="s">
        <v>9</v>
      </c>
      <c r="J53" s="86" t="s">
        <v>9</v>
      </c>
    </row>
    <row r="54" spans="7:10" ht="12.75">
      <c r="G54" s="86" t="s">
        <v>9</v>
      </c>
      <c r="J54" s="86" t="s">
        <v>9</v>
      </c>
    </row>
    <row r="55" spans="7:10" ht="12.75">
      <c r="G55" s="86" t="s">
        <v>9</v>
      </c>
      <c r="J55" s="86" t="s">
        <v>9</v>
      </c>
    </row>
    <row r="56" spans="7:10" ht="12.75">
      <c r="G56" s="86" t="s">
        <v>9</v>
      </c>
      <c r="J56" s="86" t="s">
        <v>9</v>
      </c>
    </row>
    <row r="57" spans="7:10" ht="12.75">
      <c r="G57" s="86" t="s">
        <v>9</v>
      </c>
      <c r="J57" s="86" t="s">
        <v>9</v>
      </c>
    </row>
    <row r="58" ht="12.75">
      <c r="J58" s="86" t="s">
        <v>9</v>
      </c>
    </row>
  </sheetData>
  <mergeCells count="39">
    <mergeCell ref="D16:D24"/>
    <mergeCell ref="A5:A9"/>
    <mergeCell ref="D10:D11"/>
    <mergeCell ref="E10:E11"/>
    <mergeCell ref="J25:J26"/>
    <mergeCell ref="E16:E24"/>
    <mergeCell ref="F16:F24"/>
    <mergeCell ref="G16:G24"/>
    <mergeCell ref="H16:H24"/>
    <mergeCell ref="J33:J40"/>
    <mergeCell ref="A25:A26"/>
    <mergeCell ref="I16:I24"/>
    <mergeCell ref="J16:J24"/>
    <mergeCell ref="D25:D26"/>
    <mergeCell ref="E25:E26"/>
    <mergeCell ref="F25:F26"/>
    <mergeCell ref="G25:G26"/>
    <mergeCell ref="H25:H26"/>
    <mergeCell ref="I25:I26"/>
    <mergeCell ref="H10:H11"/>
    <mergeCell ref="I10:I11"/>
    <mergeCell ref="A33:A39"/>
    <mergeCell ref="D33:D40"/>
    <mergeCell ref="E33:E40"/>
    <mergeCell ref="F33:F40"/>
    <mergeCell ref="G33:G40"/>
    <mergeCell ref="H33:H40"/>
    <mergeCell ref="I33:I40"/>
    <mergeCell ref="A16:A24"/>
    <mergeCell ref="J10:J11"/>
    <mergeCell ref="D5:D9"/>
    <mergeCell ref="E5:E9"/>
    <mergeCell ref="F5:F9"/>
    <mergeCell ref="G5:G9"/>
    <mergeCell ref="H5:H9"/>
    <mergeCell ref="I5:I9"/>
    <mergeCell ref="J5:J9"/>
    <mergeCell ref="F10:F11"/>
    <mergeCell ref="G10:G11"/>
  </mergeCells>
  <printOptions/>
  <pageMargins left="0.26" right="0.58" top="0.35" bottom="0.69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6"/>
  <dimension ref="A1:J18"/>
  <sheetViews>
    <sheetView workbookViewId="0" topLeftCell="A1">
      <selection activeCell="I10" sqref="I10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7.125" style="0" customWidth="1"/>
    <col min="5" max="5" width="10.625" style="0" customWidth="1"/>
    <col min="6" max="6" width="17.00390625" style="0" customWidth="1"/>
    <col min="8" max="8" width="11.125" style="0" bestFit="1" customWidth="1"/>
    <col min="9" max="9" width="17.625" style="0" customWidth="1"/>
    <col min="10" max="10" width="13.75390625" style="0" customWidth="1"/>
  </cols>
  <sheetData>
    <row r="1" ht="12.75">
      <c r="A1" t="s">
        <v>35</v>
      </c>
    </row>
    <row r="3" ht="12.75">
      <c r="A3" t="s">
        <v>38</v>
      </c>
    </row>
    <row r="5" spans="1:10" ht="38.25">
      <c r="A5" s="13" t="s">
        <v>0</v>
      </c>
      <c r="B5" s="13" t="s">
        <v>1</v>
      </c>
      <c r="C5" s="13" t="s">
        <v>2</v>
      </c>
      <c r="D5" s="13" t="s">
        <v>3</v>
      </c>
      <c r="E5" s="14" t="s">
        <v>20</v>
      </c>
      <c r="F5" s="14" t="s">
        <v>17</v>
      </c>
      <c r="G5" s="14" t="s">
        <v>4</v>
      </c>
      <c r="H5" s="14" t="s">
        <v>14</v>
      </c>
      <c r="I5" s="14" t="s">
        <v>18</v>
      </c>
      <c r="J5" s="13" t="s">
        <v>5</v>
      </c>
    </row>
    <row r="6" spans="1:10" ht="12.75">
      <c r="A6" s="3"/>
      <c r="B6" s="4"/>
      <c r="C6" s="4"/>
      <c r="D6" s="5" t="s">
        <v>10</v>
      </c>
      <c r="E6" s="6" t="s">
        <v>11</v>
      </c>
      <c r="F6" s="6" t="s">
        <v>12</v>
      </c>
      <c r="G6" s="5" t="s">
        <v>13</v>
      </c>
      <c r="H6" s="6" t="s">
        <v>15</v>
      </c>
      <c r="I6" s="6" t="s">
        <v>16</v>
      </c>
      <c r="J6" s="4"/>
    </row>
    <row r="7" spans="1:10" ht="42" customHeight="1">
      <c r="A7" s="16" t="s">
        <v>6</v>
      </c>
      <c r="B7" s="17" t="s">
        <v>33</v>
      </c>
      <c r="C7" s="21" t="s">
        <v>19</v>
      </c>
      <c r="D7" s="22">
        <v>10</v>
      </c>
      <c r="E7" s="18">
        <v>370</v>
      </c>
      <c r="F7" s="18">
        <f>SUM(D7*E7)</f>
        <v>3700</v>
      </c>
      <c r="G7" s="23">
        <v>0.07</v>
      </c>
      <c r="H7" s="18">
        <f>F7*G7</f>
        <v>259</v>
      </c>
      <c r="I7" s="18">
        <f>(F7+H7)</f>
        <v>3959</v>
      </c>
      <c r="J7" s="15"/>
    </row>
    <row r="8" spans="1:10" ht="27" customHeight="1">
      <c r="A8" s="18" t="s">
        <v>7</v>
      </c>
      <c r="B8" s="24" t="s">
        <v>34</v>
      </c>
      <c r="C8" s="21" t="s">
        <v>19</v>
      </c>
      <c r="D8" s="22">
        <v>10</v>
      </c>
      <c r="E8" s="18">
        <v>140</v>
      </c>
      <c r="F8" s="18">
        <f>SUM(D8*E8)</f>
        <v>1400</v>
      </c>
      <c r="G8" s="23">
        <v>0.07</v>
      </c>
      <c r="H8" s="18">
        <f>F8*G8</f>
        <v>98.00000000000001</v>
      </c>
      <c r="I8" s="18">
        <f>(F8+H8)</f>
        <v>1498</v>
      </c>
      <c r="J8" s="15"/>
    </row>
    <row r="9" spans="1:10" ht="16.5" customHeight="1">
      <c r="A9" s="16" t="s">
        <v>8</v>
      </c>
      <c r="B9" s="17" t="s">
        <v>25</v>
      </c>
      <c r="C9" s="21" t="s">
        <v>19</v>
      </c>
      <c r="D9" s="22">
        <v>10</v>
      </c>
      <c r="E9" s="18">
        <v>15</v>
      </c>
      <c r="F9" s="18">
        <f>SUM(D9*E9)</f>
        <v>150</v>
      </c>
      <c r="G9" s="23">
        <v>0.07</v>
      </c>
      <c r="H9" s="18">
        <f>F9*G9</f>
        <v>10.500000000000002</v>
      </c>
      <c r="I9" s="18">
        <f>(F9+H9)</f>
        <v>160.5</v>
      </c>
      <c r="J9" s="15"/>
    </row>
    <row r="10" spans="1:9" ht="13.5" thickBot="1">
      <c r="A10" s="1" t="s">
        <v>9</v>
      </c>
      <c r="F10" s="7" t="s">
        <v>39</v>
      </c>
      <c r="G10" t="s">
        <v>9</v>
      </c>
      <c r="H10" t="s">
        <v>9</v>
      </c>
      <c r="I10" s="7" t="s">
        <v>40</v>
      </c>
    </row>
    <row r="11" spans="6:9" ht="12.75">
      <c r="F11" s="8" t="s">
        <v>9</v>
      </c>
      <c r="I11" s="8" t="s">
        <v>9</v>
      </c>
    </row>
    <row r="12" spans="3:9" ht="39.75" customHeight="1">
      <c r="C12" s="124" t="s">
        <v>9</v>
      </c>
      <c r="D12" s="125"/>
      <c r="E12" s="125"/>
      <c r="F12" s="125"/>
      <c r="G12" s="125"/>
      <c r="H12" s="125"/>
      <c r="I12" s="8" t="s">
        <v>9</v>
      </c>
    </row>
    <row r="13" ht="12.75">
      <c r="I13" s="8" t="s">
        <v>9</v>
      </c>
    </row>
    <row r="14" spans="3:9" ht="12.75">
      <c r="C14" s="122" t="s">
        <v>9</v>
      </c>
      <c r="D14" s="123"/>
      <c r="E14" s="10" t="s">
        <v>9</v>
      </c>
      <c r="F14" s="10" t="s">
        <v>9</v>
      </c>
      <c r="G14" s="12" t="s">
        <v>9</v>
      </c>
      <c r="H14" s="9" t="s">
        <v>9</v>
      </c>
      <c r="I14" s="8" t="s">
        <v>9</v>
      </c>
    </row>
    <row r="15" spans="7:9" ht="12.75">
      <c r="G15" s="2"/>
      <c r="I15" s="8" t="s">
        <v>9</v>
      </c>
    </row>
    <row r="16" spans="4:8" ht="25.5" customHeight="1">
      <c r="D16" s="125" t="s">
        <v>9</v>
      </c>
      <c r="E16" s="125"/>
      <c r="G16" s="2" t="s">
        <v>9</v>
      </c>
      <c r="H16" s="11" t="s">
        <v>9</v>
      </c>
    </row>
    <row r="17" ht="12.75">
      <c r="G17" s="2"/>
    </row>
    <row r="18" spans="3:9" ht="12.75">
      <c r="C18" s="122" t="s">
        <v>9</v>
      </c>
      <c r="D18" s="123"/>
      <c r="E18" s="2" t="s">
        <v>9</v>
      </c>
      <c r="F18" s="11" t="s">
        <v>9</v>
      </c>
      <c r="G18" s="2" t="s">
        <v>9</v>
      </c>
      <c r="H18" s="19" t="s">
        <v>9</v>
      </c>
      <c r="I18" s="20"/>
    </row>
  </sheetData>
  <mergeCells count="4">
    <mergeCell ref="C18:D18"/>
    <mergeCell ref="C12:H12"/>
    <mergeCell ref="C14:D14"/>
    <mergeCell ref="D16:E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5"/>
  <dimension ref="A1:J18"/>
  <sheetViews>
    <sheetView workbookViewId="0" topLeftCell="A1">
      <selection activeCell="A3" sqref="A3:B3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7.125" style="0" customWidth="1"/>
    <col min="5" max="5" width="10.625" style="0" customWidth="1"/>
    <col min="6" max="6" width="17.00390625" style="0" customWidth="1"/>
    <col min="8" max="8" width="11.125" style="0" bestFit="1" customWidth="1"/>
    <col min="9" max="9" width="17.625" style="0" customWidth="1"/>
    <col min="10" max="10" width="13.75390625" style="0" customWidth="1"/>
  </cols>
  <sheetData>
    <row r="1" ht="12.75">
      <c r="A1" t="s">
        <v>24</v>
      </c>
    </row>
    <row r="3" ht="12.75">
      <c r="A3" t="s">
        <v>41</v>
      </c>
    </row>
    <row r="5" spans="1:10" ht="38.25">
      <c r="A5" s="13" t="s">
        <v>0</v>
      </c>
      <c r="B5" s="13" t="s">
        <v>1</v>
      </c>
      <c r="C5" s="13" t="s">
        <v>2</v>
      </c>
      <c r="D5" s="13" t="s">
        <v>3</v>
      </c>
      <c r="E5" s="14" t="s">
        <v>20</v>
      </c>
      <c r="F5" s="14" t="s">
        <v>17</v>
      </c>
      <c r="G5" s="14" t="s">
        <v>4</v>
      </c>
      <c r="H5" s="14" t="s">
        <v>14</v>
      </c>
      <c r="I5" s="14" t="s">
        <v>18</v>
      </c>
      <c r="J5" s="13" t="s">
        <v>5</v>
      </c>
    </row>
    <row r="6" spans="1:10" ht="12.75">
      <c r="A6" s="3"/>
      <c r="B6" s="4"/>
      <c r="C6" s="4"/>
      <c r="D6" s="5" t="s">
        <v>10</v>
      </c>
      <c r="E6" s="6" t="s">
        <v>11</v>
      </c>
      <c r="F6" s="6" t="s">
        <v>12</v>
      </c>
      <c r="G6" s="5" t="s">
        <v>13</v>
      </c>
      <c r="H6" s="6" t="s">
        <v>15</v>
      </c>
      <c r="I6" s="6" t="s">
        <v>16</v>
      </c>
      <c r="J6" s="4"/>
    </row>
    <row r="7" spans="1:10" ht="42" customHeight="1">
      <c r="A7" s="16" t="s">
        <v>6</v>
      </c>
      <c r="B7" s="17" t="s">
        <v>32</v>
      </c>
      <c r="C7" s="21" t="s">
        <v>19</v>
      </c>
      <c r="D7" s="22">
        <v>30</v>
      </c>
      <c r="E7" s="18">
        <v>370</v>
      </c>
      <c r="F7" s="18">
        <f>SUM(D7*E7)</f>
        <v>11100</v>
      </c>
      <c r="G7" s="23">
        <v>0.07</v>
      </c>
      <c r="H7" s="18">
        <f>F7*G7</f>
        <v>777.0000000000001</v>
      </c>
      <c r="I7" s="18">
        <f>(F7+H7)</f>
        <v>11877</v>
      </c>
      <c r="J7" s="15"/>
    </row>
    <row r="8" spans="1:10" ht="27" customHeight="1">
      <c r="A8" s="18" t="s">
        <v>7</v>
      </c>
      <c r="B8" s="24" t="s">
        <v>31</v>
      </c>
      <c r="C8" s="21" t="s">
        <v>19</v>
      </c>
      <c r="D8" s="22">
        <v>30</v>
      </c>
      <c r="E8" s="18">
        <v>140</v>
      </c>
      <c r="F8" s="18">
        <f>SUM(D8*E8)</f>
        <v>4200</v>
      </c>
      <c r="G8" s="23">
        <v>0.07</v>
      </c>
      <c r="H8" s="18">
        <f>F8*G8</f>
        <v>294</v>
      </c>
      <c r="I8" s="18">
        <f>(F8+H8)</f>
        <v>4494</v>
      </c>
      <c r="J8" s="15"/>
    </row>
    <row r="9" spans="1:10" ht="16.5" customHeight="1">
      <c r="A9" s="16" t="s">
        <v>8</v>
      </c>
      <c r="B9" s="17" t="s">
        <v>25</v>
      </c>
      <c r="C9" s="21" t="s">
        <v>19</v>
      </c>
      <c r="D9" s="22">
        <v>30</v>
      </c>
      <c r="E9" s="18">
        <v>15</v>
      </c>
      <c r="F9" s="18">
        <f>SUM(D9*E9)</f>
        <v>450</v>
      </c>
      <c r="G9" s="23">
        <v>0.07</v>
      </c>
      <c r="H9" s="18">
        <f>F9*G9</f>
        <v>31.500000000000004</v>
      </c>
      <c r="I9" s="18">
        <f>(F9+H9)</f>
        <v>481.5</v>
      </c>
      <c r="J9" s="15"/>
    </row>
    <row r="10" spans="1:9" ht="13.5" thickBot="1">
      <c r="A10" s="1" t="s">
        <v>9</v>
      </c>
      <c r="F10" s="7" t="s">
        <v>36</v>
      </c>
      <c r="G10" t="s">
        <v>9</v>
      </c>
      <c r="H10" t="s">
        <v>9</v>
      </c>
      <c r="I10" s="7" t="s">
        <v>37</v>
      </c>
    </row>
    <row r="11" spans="6:9" ht="12.75">
      <c r="F11" s="8" t="s">
        <v>9</v>
      </c>
      <c r="I11" s="8" t="s">
        <v>9</v>
      </c>
    </row>
    <row r="12" spans="3:9" ht="39.75" customHeight="1">
      <c r="C12" s="124" t="s">
        <v>9</v>
      </c>
      <c r="D12" s="125"/>
      <c r="E12" s="125"/>
      <c r="F12" s="125"/>
      <c r="G12" s="125"/>
      <c r="H12" s="125"/>
      <c r="I12" s="8" t="s">
        <v>9</v>
      </c>
    </row>
    <row r="13" ht="12.75">
      <c r="I13" s="8" t="s">
        <v>9</v>
      </c>
    </row>
    <row r="14" spans="3:9" ht="12.75">
      <c r="C14" s="122" t="s">
        <v>9</v>
      </c>
      <c r="D14" s="123"/>
      <c r="E14" s="10" t="s">
        <v>9</v>
      </c>
      <c r="F14" s="10" t="s">
        <v>9</v>
      </c>
      <c r="G14" s="12" t="s">
        <v>9</v>
      </c>
      <c r="H14" s="9" t="s">
        <v>9</v>
      </c>
      <c r="I14" s="8" t="s">
        <v>9</v>
      </c>
    </row>
    <row r="15" spans="7:9" ht="12.75">
      <c r="G15" s="2"/>
      <c r="I15" s="8" t="s">
        <v>9</v>
      </c>
    </row>
    <row r="16" spans="4:8" ht="25.5" customHeight="1">
      <c r="D16" s="125" t="s">
        <v>9</v>
      </c>
      <c r="E16" s="125"/>
      <c r="G16" s="2" t="s">
        <v>9</v>
      </c>
      <c r="H16" s="11" t="s">
        <v>9</v>
      </c>
    </row>
    <row r="17" ht="12.75">
      <c r="G17" s="2"/>
    </row>
    <row r="18" spans="3:9" ht="12.75">
      <c r="C18" s="122" t="s">
        <v>9</v>
      </c>
      <c r="D18" s="123"/>
      <c r="E18" s="2" t="s">
        <v>9</v>
      </c>
      <c r="F18" s="11" t="s">
        <v>9</v>
      </c>
      <c r="G18" s="2" t="s">
        <v>9</v>
      </c>
      <c r="H18" s="19" t="s">
        <v>9</v>
      </c>
      <c r="I18" s="20"/>
    </row>
  </sheetData>
  <mergeCells count="4">
    <mergeCell ref="C18:D18"/>
    <mergeCell ref="C12:H12"/>
    <mergeCell ref="C14:D14"/>
    <mergeCell ref="D16:E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J19"/>
  <sheetViews>
    <sheetView workbookViewId="0" topLeftCell="A5">
      <selection activeCell="I11" sqref="I11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7.125" style="0" customWidth="1"/>
    <col min="5" max="5" width="10.625" style="0" customWidth="1"/>
    <col min="6" max="6" width="17.00390625" style="0" customWidth="1"/>
    <col min="8" max="8" width="11.125" style="0" bestFit="1" customWidth="1"/>
    <col min="9" max="9" width="17.625" style="0" customWidth="1"/>
    <col min="10" max="10" width="13.75390625" style="0" customWidth="1"/>
  </cols>
  <sheetData>
    <row r="1" ht="12.75">
      <c r="A1" t="s">
        <v>21</v>
      </c>
    </row>
    <row r="2" ht="12.75">
      <c r="B2" t="s">
        <v>22</v>
      </c>
    </row>
    <row r="3" ht="12.75">
      <c r="A3" t="s">
        <v>23</v>
      </c>
    </row>
    <row r="5" spans="1:10" ht="38.25">
      <c r="A5" s="13" t="s">
        <v>0</v>
      </c>
      <c r="B5" s="13" t="s">
        <v>1</v>
      </c>
      <c r="C5" s="13" t="s">
        <v>2</v>
      </c>
      <c r="D5" s="13" t="s">
        <v>3</v>
      </c>
      <c r="E5" s="14" t="s">
        <v>20</v>
      </c>
      <c r="F5" s="14" t="s">
        <v>17</v>
      </c>
      <c r="G5" s="14" t="s">
        <v>4</v>
      </c>
      <c r="H5" s="14" t="s">
        <v>14</v>
      </c>
      <c r="I5" s="14" t="s">
        <v>18</v>
      </c>
      <c r="J5" s="13" t="s">
        <v>5</v>
      </c>
    </row>
    <row r="6" spans="1:10" ht="12.75">
      <c r="A6" s="3"/>
      <c r="B6" s="4"/>
      <c r="C6" s="4"/>
      <c r="D6" s="5" t="s">
        <v>10</v>
      </c>
      <c r="E6" s="6" t="s">
        <v>11</v>
      </c>
      <c r="F6" s="6" t="s">
        <v>12</v>
      </c>
      <c r="G6" s="5" t="s">
        <v>13</v>
      </c>
      <c r="H6" s="6" t="s">
        <v>15</v>
      </c>
      <c r="I6" s="6" t="s">
        <v>16</v>
      </c>
      <c r="J6" s="4"/>
    </row>
    <row r="7" spans="1:10" ht="107.25" customHeight="1">
      <c r="A7" s="16" t="s">
        <v>6</v>
      </c>
      <c r="B7" s="17" t="s">
        <v>28</v>
      </c>
      <c r="C7" s="21" t="s">
        <v>19</v>
      </c>
      <c r="D7" s="22">
        <v>30</v>
      </c>
      <c r="E7" s="18">
        <v>3300</v>
      </c>
      <c r="F7" s="18">
        <f>D7*E7</f>
        <v>99000</v>
      </c>
      <c r="G7" s="23">
        <v>0.07</v>
      </c>
      <c r="H7" s="18">
        <f>F7*G7</f>
        <v>6930.000000000001</v>
      </c>
      <c r="I7" s="18">
        <f>F7+H7</f>
        <v>105930</v>
      </c>
      <c r="J7" s="15"/>
    </row>
    <row r="8" spans="1:10" ht="111.75" customHeight="1">
      <c r="A8" s="18" t="s">
        <v>7</v>
      </c>
      <c r="B8" s="24" t="s">
        <v>27</v>
      </c>
      <c r="C8" s="21" t="s">
        <v>19</v>
      </c>
      <c r="D8" s="22">
        <v>30</v>
      </c>
      <c r="E8" s="18">
        <v>1650</v>
      </c>
      <c r="F8" s="18">
        <f>D8*E8</f>
        <v>49500</v>
      </c>
      <c r="G8" s="23">
        <v>0.07</v>
      </c>
      <c r="H8" s="18">
        <f>F8*G8</f>
        <v>3465.0000000000005</v>
      </c>
      <c r="I8" s="18">
        <f>(F8+H8)</f>
        <v>52965</v>
      </c>
      <c r="J8" s="15"/>
    </row>
    <row r="9" spans="1:10" ht="84.75" customHeight="1">
      <c r="A9" s="16" t="s">
        <v>8</v>
      </c>
      <c r="B9" s="17" t="s">
        <v>29</v>
      </c>
      <c r="C9" s="21" t="s">
        <v>19</v>
      </c>
      <c r="D9" s="22">
        <v>30</v>
      </c>
      <c r="E9" s="18">
        <v>800</v>
      </c>
      <c r="F9" s="18">
        <f>D9*E9</f>
        <v>24000</v>
      </c>
      <c r="G9" s="23">
        <v>0.07</v>
      </c>
      <c r="H9" s="18">
        <f>F9*G9</f>
        <v>1680.0000000000002</v>
      </c>
      <c r="I9" s="18">
        <f>(F9+H9)</f>
        <v>25680</v>
      </c>
      <c r="J9" s="15"/>
    </row>
    <row r="10" spans="1:10" ht="29.25" customHeight="1">
      <c r="A10" s="16" t="s">
        <v>26</v>
      </c>
      <c r="B10" s="17" t="s">
        <v>30</v>
      </c>
      <c r="C10" s="21" t="s">
        <v>19</v>
      </c>
      <c r="D10" s="22">
        <v>30</v>
      </c>
      <c r="E10" s="18">
        <v>250</v>
      </c>
      <c r="F10" s="18">
        <f>D10*E10</f>
        <v>7500</v>
      </c>
      <c r="G10" s="23">
        <v>0.07</v>
      </c>
      <c r="H10" s="18">
        <f>F10*G10</f>
        <v>525</v>
      </c>
      <c r="I10" s="18">
        <f>(F10+H10)</f>
        <v>8025</v>
      </c>
      <c r="J10" s="15"/>
    </row>
    <row r="11" spans="1:9" ht="13.5" thickBot="1">
      <c r="A11" s="1" t="s">
        <v>9</v>
      </c>
      <c r="F11" s="7" t="s">
        <v>90</v>
      </c>
      <c r="G11" t="s">
        <v>9</v>
      </c>
      <c r="I11" s="7" t="s">
        <v>91</v>
      </c>
    </row>
    <row r="12" spans="6:9" ht="12.75">
      <c r="F12" s="8" t="s">
        <v>9</v>
      </c>
      <c r="I12" s="8" t="s">
        <v>9</v>
      </c>
    </row>
    <row r="13" spans="3:9" ht="39.75" customHeight="1">
      <c r="C13" s="124" t="s">
        <v>9</v>
      </c>
      <c r="D13" s="125"/>
      <c r="E13" s="125"/>
      <c r="F13" s="125"/>
      <c r="G13" s="125"/>
      <c r="H13" s="125"/>
      <c r="I13" s="8" t="s">
        <v>9</v>
      </c>
    </row>
    <row r="14" ht="12.75">
      <c r="I14" s="8" t="s">
        <v>9</v>
      </c>
    </row>
    <row r="15" spans="3:9" ht="12.75">
      <c r="C15" s="122" t="s">
        <v>9</v>
      </c>
      <c r="D15" s="123"/>
      <c r="E15" s="10" t="s">
        <v>9</v>
      </c>
      <c r="F15" s="10" t="s">
        <v>9</v>
      </c>
      <c r="G15" s="12" t="s">
        <v>9</v>
      </c>
      <c r="H15" s="9" t="s">
        <v>9</v>
      </c>
      <c r="I15" s="8" t="s">
        <v>9</v>
      </c>
    </row>
    <row r="16" spans="7:9" ht="12.75">
      <c r="G16" s="2"/>
      <c r="I16" s="8" t="s">
        <v>9</v>
      </c>
    </row>
    <row r="17" spans="4:10" ht="25.5" customHeight="1">
      <c r="D17" s="125" t="s">
        <v>9</v>
      </c>
      <c r="E17" s="125"/>
      <c r="G17" s="2" t="s">
        <v>9</v>
      </c>
      <c r="H17" s="11" t="s">
        <v>9</v>
      </c>
      <c r="I17" s="8" t="s">
        <v>9</v>
      </c>
      <c r="J17" t="s">
        <v>9</v>
      </c>
    </row>
    <row r="18" ht="12.75">
      <c r="G18" s="2"/>
    </row>
    <row r="19" spans="3:9" ht="12.75">
      <c r="C19" s="122" t="s">
        <v>9</v>
      </c>
      <c r="D19" s="123"/>
      <c r="E19" s="2" t="s">
        <v>9</v>
      </c>
      <c r="F19" s="11" t="s">
        <v>9</v>
      </c>
      <c r="G19" s="2" t="s">
        <v>9</v>
      </c>
      <c r="H19" s="19" t="s">
        <v>9</v>
      </c>
      <c r="I19" s="20"/>
    </row>
  </sheetData>
  <mergeCells count="4">
    <mergeCell ref="C19:D19"/>
    <mergeCell ref="C13:H13"/>
    <mergeCell ref="C15:D15"/>
    <mergeCell ref="D17:E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"/>
  <dimension ref="A1:J11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7.125" style="0" customWidth="1"/>
    <col min="5" max="5" width="10.625" style="0" customWidth="1"/>
    <col min="6" max="6" width="17.00390625" style="0" customWidth="1"/>
    <col min="8" max="8" width="11.125" style="0" bestFit="1" customWidth="1"/>
    <col min="9" max="9" width="17.625" style="0" customWidth="1"/>
    <col min="10" max="10" width="13.75390625" style="0" customWidth="1"/>
  </cols>
  <sheetData>
    <row r="1" s="92" customFormat="1" ht="12.75">
      <c r="A1" s="92" t="s">
        <v>92</v>
      </c>
    </row>
    <row r="3" s="92" customFormat="1" ht="12.75">
      <c r="A3" s="92" t="s">
        <v>96</v>
      </c>
    </row>
    <row r="5" spans="1:10" ht="51">
      <c r="A5" s="93" t="s">
        <v>0</v>
      </c>
      <c r="B5" s="93" t="s">
        <v>1</v>
      </c>
      <c r="C5" s="93" t="s">
        <v>2</v>
      </c>
      <c r="D5" s="93" t="s">
        <v>3</v>
      </c>
      <c r="E5" s="94" t="s">
        <v>20</v>
      </c>
      <c r="F5" s="94" t="s">
        <v>93</v>
      </c>
      <c r="G5" s="94" t="s">
        <v>4</v>
      </c>
      <c r="H5" s="94" t="s">
        <v>14</v>
      </c>
      <c r="I5" s="94" t="s">
        <v>18</v>
      </c>
      <c r="J5" s="93" t="s">
        <v>5</v>
      </c>
    </row>
    <row r="6" spans="1:10" ht="12.75">
      <c r="A6" s="3"/>
      <c r="B6" s="4"/>
      <c r="C6" s="4"/>
      <c r="D6" s="5" t="s">
        <v>10</v>
      </c>
      <c r="E6" s="6" t="s">
        <v>11</v>
      </c>
      <c r="F6" s="6" t="s">
        <v>12</v>
      </c>
      <c r="G6" s="5" t="s">
        <v>13</v>
      </c>
      <c r="H6" s="6" t="s">
        <v>15</v>
      </c>
      <c r="I6" s="6" t="s">
        <v>16</v>
      </c>
      <c r="J6" s="4"/>
    </row>
    <row r="7" spans="1:10" ht="41.25" customHeight="1">
      <c r="A7" s="16" t="s">
        <v>6</v>
      </c>
      <c r="B7" s="17" t="s">
        <v>95</v>
      </c>
      <c r="C7" s="21" t="s">
        <v>19</v>
      </c>
      <c r="D7" s="22">
        <v>45</v>
      </c>
      <c r="E7" s="18"/>
      <c r="F7" s="18"/>
      <c r="G7" s="23"/>
      <c r="H7" s="18"/>
      <c r="I7" s="18"/>
      <c r="J7" s="15"/>
    </row>
    <row r="8" spans="1:10" ht="48.75" customHeight="1" thickBot="1">
      <c r="A8" s="95" t="s">
        <v>7</v>
      </c>
      <c r="B8" s="96" t="s">
        <v>95</v>
      </c>
      <c r="C8" s="97" t="s">
        <v>19</v>
      </c>
      <c r="D8" s="98">
        <v>10</v>
      </c>
      <c r="E8" s="95"/>
      <c r="F8" s="18"/>
      <c r="G8" s="23"/>
      <c r="H8" s="18"/>
      <c r="I8" s="18"/>
      <c r="J8" s="15"/>
    </row>
    <row r="9" spans="1:9" ht="19.5" customHeight="1" thickBot="1">
      <c r="A9" s="126" t="s">
        <v>94</v>
      </c>
      <c r="B9" s="127"/>
      <c r="C9" s="127"/>
      <c r="D9" s="127"/>
      <c r="E9" s="128"/>
      <c r="F9" s="99"/>
      <c r="G9" t="s">
        <v>9</v>
      </c>
      <c r="I9" s="99"/>
    </row>
    <row r="10" spans="6:9" ht="12.75">
      <c r="F10" s="8" t="s">
        <v>9</v>
      </c>
      <c r="I10" s="8" t="s">
        <v>9</v>
      </c>
    </row>
    <row r="11" spans="3:9" ht="39.75" customHeight="1">
      <c r="C11" s="124" t="s">
        <v>9</v>
      </c>
      <c r="D11" s="125"/>
      <c r="E11" s="125"/>
      <c r="F11" s="125"/>
      <c r="G11" s="125"/>
      <c r="H11" s="125"/>
      <c r="I11" s="8" t="s">
        <v>9</v>
      </c>
    </row>
  </sheetData>
  <mergeCells count="2">
    <mergeCell ref="C11:H11"/>
    <mergeCell ref="A9:E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&amp;R18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2009-09-02T10:55:46Z</cp:lastPrinted>
  <dcterms:created xsi:type="dcterms:W3CDTF">2004-03-16T10:18:47Z</dcterms:created>
  <dcterms:modified xsi:type="dcterms:W3CDTF">2009-09-02T10:59:29Z</dcterms:modified>
  <cp:category/>
  <cp:version/>
  <cp:contentType/>
  <cp:contentStatus/>
</cp:coreProperties>
</file>